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5195" windowHeight="9060" activeTab="0"/>
  </bookViews>
  <sheets>
    <sheet name="INFANZIA" sheetId="1" r:id="rId1"/>
    <sheet name="PRIMARIA" sheetId="2" r:id="rId2"/>
    <sheet name="I GRADO" sheetId="3" r:id="rId3"/>
    <sheet name="II GRADO" sheetId="4" r:id="rId4"/>
  </sheets>
  <definedNames>
    <definedName name="_xlnm.Print_Area" localSheetId="3">'II GRADO'!$A$1:$I$26</definedName>
    <definedName name="_xlnm.Print_Area" localSheetId="0">'INFANZIA'!$A$1:$I$20</definedName>
  </definedNames>
  <calcPr fullCalcOnLoad="1"/>
</workbook>
</file>

<file path=xl/sharedStrings.xml><?xml version="1.0" encoding="utf-8"?>
<sst xmlns="http://schemas.openxmlformats.org/spreadsheetml/2006/main" count="130" uniqueCount="77">
  <si>
    <t>Adeguamento</t>
  </si>
  <si>
    <t xml:space="preserve">ISTITUZIONI SCOLASTICHE </t>
  </si>
  <si>
    <t>Posti Diritto</t>
  </si>
  <si>
    <t>art. 3 c. 3 ( L. 104/92)</t>
  </si>
  <si>
    <t>TOTALE</t>
  </si>
  <si>
    <t>Totale Posti</t>
  </si>
  <si>
    <t>rapporto alunni/docenti</t>
  </si>
  <si>
    <t>Tot. Posti</t>
  </si>
  <si>
    <t>posti</t>
  </si>
  <si>
    <t>ore</t>
  </si>
  <si>
    <t>Adeguamento in</t>
  </si>
  <si>
    <t>ORGANICO DI SOSTEGNO A.S. 2016/2017 - SCUOLA PRIMARIA</t>
  </si>
  <si>
    <t>ORGANICO DI SOSTEGNO a.s. 2016/17 - INFANZIA</t>
  </si>
  <si>
    <t>Tot. Alunni H</t>
  </si>
  <si>
    <t xml:space="preserve"> Tot. Alunni H</t>
  </si>
  <si>
    <t>ORGANICO DI SOSTEGNO A.S. 2016/17 - Scuola Secondaria I° Grado</t>
  </si>
  <si>
    <t>ORGANICO DI SOSTEGNO A.S. 2016/17- SCUOLA SECONDARIA DI II° GRADO</t>
  </si>
  <si>
    <t>art. 3 c. 3 (L. 104/92)</t>
  </si>
  <si>
    <t>DD Massa 2</t>
  </si>
  <si>
    <t>DD Aulla</t>
  </si>
  <si>
    <t>IC DON FLORINDO BONOMI</t>
  </si>
  <si>
    <t>IC F.T. Baracchini</t>
  </si>
  <si>
    <t>IC Michelangelo Buonarroti</t>
  </si>
  <si>
    <t>IC Avenza Gino Menconi</t>
  </si>
  <si>
    <t>IC Igino Cocchi</t>
  </si>
  <si>
    <t>IC Massa 6</t>
  </si>
  <si>
    <t>IC MONTIGNOSO</t>
  </si>
  <si>
    <t>IC GIULIO TIFONI</t>
  </si>
  <si>
    <t>IC Giuseppe Taliercio</t>
  </si>
  <si>
    <t>IC Prof.Antonio Moratti</t>
  </si>
  <si>
    <t>IC FOSSOLA - GENTILI</t>
  </si>
  <si>
    <t>IC ALFIERI-BERTAGNINI</t>
  </si>
  <si>
    <t>IC MASSA 3</t>
  </si>
  <si>
    <t>IC DON MILANI</t>
  </si>
  <si>
    <t>IC CARRARA E PAESI A MONTE</t>
  </si>
  <si>
    <t>IC Dante Alighieri</t>
  </si>
  <si>
    <t>IC Ferrari</t>
  </si>
  <si>
    <t>IC MALASPINA-STAFFETTI</t>
  </si>
  <si>
    <t>IC DON FLORINDO BONOMI - CANIPAROLA</t>
  </si>
  <si>
    <t>IC DON FLORINDO BONOMI - FOSDINOVO</t>
  </si>
  <si>
    <t>IC Dante Alighieri - AULLA</t>
  </si>
  <si>
    <t>IC Dante Alighieri - MARSILI DI TRESANA</t>
  </si>
  <si>
    <t>IC Ferrari Pontremoli</t>
  </si>
  <si>
    <t>IC Ferrari GIOVANNI XXIII° di FILATTIERA</t>
  </si>
  <si>
    <t>IC Prof. Antonio Moratti - G. FANTONI di FIVIZZANO</t>
  </si>
  <si>
    <t>IC F.T. Baracchini di VILLAFRANCA</t>
  </si>
  <si>
    <t>IC Avenza Gino Menconi - GIACOMO LEOPARDI</t>
  </si>
  <si>
    <t>IC Massa 6 - GIUSEPPE PARINI</t>
  </si>
  <si>
    <t>IC FOSSOLA - GENTILI - ARTUTO DAZZI</t>
  </si>
  <si>
    <t>IC GIULIO TIFONI - DANTE ALIGHIERI</t>
  </si>
  <si>
    <t>IC MONTIGNOSO - GIOVAN BATTISTA GIORGINI</t>
  </si>
  <si>
    <t>IC MASSA 3 - PAOLO FERRARI</t>
  </si>
  <si>
    <t>IC CARRARA E PAESI A MONTE - CARDUCCI TENERANI</t>
  </si>
  <si>
    <t>IC  F.T. Baracchini - F. QUARTIERI di BAGNONE</t>
  </si>
  <si>
    <t>I.T.C.G. D.ZACCAGNA</t>
  </si>
  <si>
    <t>IIS Barsanti - I.P.C. SALVETTI (CORSO SERALE)</t>
  </si>
  <si>
    <t>IIS Barsanti - IPSIA -MECC.-ATT.MAR. FIORILLO</t>
  </si>
  <si>
    <t>IIS ZACCAGNA - IST.TEC.IND.G.GALILEI</t>
  </si>
  <si>
    <t>LICEO SCIENT. Enrico Fermi</t>
  </si>
  <si>
    <t>LICEO SCIENT. Marconi</t>
  </si>
  <si>
    <t>IPSSAR Minuto</t>
  </si>
  <si>
    <t>IIS Barsanti - I.P.S.C.T. SALVETTI</t>
  </si>
  <si>
    <t>IIS Barsanti - I.P.S.C. L. EINAUDI</t>
  </si>
  <si>
    <t>I.P.I.A. Barsanti</t>
  </si>
  <si>
    <t>IPIA A. PACINOTTI di BAGNONE</t>
  </si>
  <si>
    <t>IPIA A. PACINOTTI di FIVIZZANO</t>
  </si>
  <si>
    <t>IIS ROSSI - LICEO SCIENZE SOCIALI, LING. G.PASCOLI</t>
  </si>
  <si>
    <t>IIS A. PACINOTTI - I.P.AGR.E AMB. G.FANTONI</t>
  </si>
  <si>
    <t>IIS  L. da Vinci - L. LING. e delle SC. UM. di PONTREMOLI</t>
  </si>
  <si>
    <t>IIS A. GENTILESCHI -IPIA  P.TACCA</t>
  </si>
  <si>
    <t>IIS A. GENTILESCHI - L ART. FELICE PALMA</t>
  </si>
  <si>
    <t>LICEO ART.A. GENTILESCHI</t>
  </si>
  <si>
    <r>
      <t xml:space="preserve">ITI A. </t>
    </r>
    <r>
      <rPr>
        <sz val="10"/>
        <color indexed="8"/>
        <rFont val="Calibri"/>
        <family val="2"/>
      </rPr>
      <t>MEUCCI</t>
    </r>
    <r>
      <rPr>
        <sz val="8"/>
        <color indexed="8"/>
        <rFont val="Calibri"/>
        <family val="2"/>
      </rPr>
      <t xml:space="preserve"> </t>
    </r>
    <r>
      <rPr>
        <sz val="6"/>
        <color indexed="8"/>
        <rFont val="Calibri"/>
        <family val="2"/>
      </rPr>
      <t>(con Toniolo)</t>
    </r>
  </si>
  <si>
    <t>IST. PROF.SERV.COMM.LI - BELMESSERI di Villafranca</t>
  </si>
  <si>
    <t>IST.TEC.COMM.E GEOM. P.BELMESSERI di Pontremoli</t>
  </si>
  <si>
    <t>IST.TEC.COMM. - BELMESSERI di Fivizzano</t>
  </si>
  <si>
    <t>LICEO PSICO-PED, SC.SOC. LING.Montessori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</si>
</sst>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&quot;-&quot;_-;_-@_-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_-* #,##0.000_-;\-* #,##0.000_-;_-* &quot;-&quot;_-;_-@_-"/>
    <numFmt numFmtId="169" formatCode="_-* #,##0.0_-;\-* #,##0.0_-;_-* &quot;-&quot;_-;_-@_-"/>
    <numFmt numFmtId="170" formatCode="0.0"/>
  </numFmts>
  <fonts count="51">
    <font>
      <sz val="10"/>
      <name val="Arial"/>
      <family val="0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b/>
      <sz val="10"/>
      <name val="Arial"/>
      <family val="2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4"/>
      <color indexed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b/>
      <i/>
      <sz val="12"/>
      <color indexed="55"/>
      <name val="Times New Roman"/>
      <family val="1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b/>
      <sz val="12"/>
      <color indexed="55"/>
      <name val="Arial"/>
      <family val="2"/>
    </font>
    <font>
      <sz val="12"/>
      <color indexed="55"/>
      <name val="Arial"/>
      <family val="2"/>
    </font>
    <font>
      <b/>
      <sz val="14"/>
      <color indexed="55"/>
      <name val="Arial"/>
      <family val="2"/>
    </font>
    <font>
      <sz val="11"/>
      <color indexed="55"/>
      <name val="Times New Roman"/>
      <family val="1"/>
    </font>
    <font>
      <b/>
      <sz val="11"/>
      <color indexed="55"/>
      <name val="Times New Roman"/>
      <family val="1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6"/>
      <color indexed="8"/>
      <name val="Calibri"/>
      <family val="2"/>
    </font>
    <font>
      <sz val="12"/>
      <name val="Calibri"/>
      <family val="2"/>
    </font>
    <font>
      <b/>
      <sz val="16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1" applyNumberFormat="0" applyAlignment="0" applyProtection="0"/>
    <xf numFmtId="0" fontId="21" fillId="0" borderId="2" applyNumberFormat="0" applyFill="0" applyAlignment="0" applyProtection="0"/>
    <xf numFmtId="0" fontId="22" fillId="17" borderId="3" applyNumberForma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0" fontId="25" fillId="16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6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11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/>
    </xf>
    <xf numFmtId="164" fontId="4" fillId="24" borderId="0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9" fillId="0" borderId="1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2" fillId="0" borderId="10" xfId="44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3" xfId="0" applyFont="1" applyBorder="1" applyAlignment="1">
      <alignment horizontal="right"/>
    </xf>
    <xf numFmtId="1" fontId="13" fillId="0" borderId="10" xfId="44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14" xfId="0" applyFont="1" applyBorder="1" applyAlignment="1">
      <alignment horizontal="center"/>
    </xf>
    <xf numFmtId="0" fontId="35" fillId="25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right"/>
    </xf>
    <xf numFmtId="1" fontId="16" fillId="0" borderId="10" xfId="44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7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/>
    </xf>
    <xf numFmtId="1" fontId="41" fillId="0" borderId="10" xfId="44" applyNumberFormat="1" applyFont="1" applyBorder="1" applyAlignment="1">
      <alignment horizontal="center"/>
    </xf>
    <xf numFmtId="164" fontId="42" fillId="0" borderId="0" xfId="0" applyNumberFormat="1" applyFont="1" applyBorder="1" applyAlignment="1">
      <alignment/>
    </xf>
    <xf numFmtId="164" fontId="42" fillId="24" borderId="0" xfId="0" applyNumberFormat="1" applyFont="1" applyFill="1" applyBorder="1" applyAlignment="1">
      <alignment/>
    </xf>
    <xf numFmtId="1" fontId="43" fillId="0" borderId="0" xfId="0" applyNumberFormat="1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44" fillId="0" borderId="16" xfId="0" applyFont="1" applyBorder="1" applyAlignment="1">
      <alignment vertical="center" wrapText="1"/>
    </xf>
    <xf numFmtId="0" fontId="44" fillId="0" borderId="16" xfId="0" applyFont="1" applyBorder="1" applyAlignment="1">
      <alignment horizontal="center" vertical="center" wrapText="1"/>
    </xf>
    <xf numFmtId="0" fontId="2" fillId="0" borderId="10" xfId="44" applyNumberFormat="1" applyFont="1" applyBorder="1" applyAlignment="1">
      <alignment horizontal="center"/>
    </xf>
    <xf numFmtId="0" fontId="46" fillId="25" borderId="17" xfId="0" applyFont="1" applyFill="1" applyBorder="1" applyAlignment="1">
      <alignment horizontal="center"/>
    </xf>
    <xf numFmtId="0" fontId="45" fillId="0" borderId="16" xfId="0" applyFont="1" applyBorder="1" applyAlignment="1">
      <alignment vertical="center" wrapText="1"/>
    </xf>
    <xf numFmtId="0" fontId="45" fillId="0" borderId="16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center" wrapText="1"/>
    </xf>
    <xf numFmtId="0" fontId="35" fillId="25" borderId="20" xfId="0" applyFont="1" applyFill="1" applyBorder="1" applyAlignment="1">
      <alignment horizontal="center"/>
    </xf>
    <xf numFmtId="2" fontId="49" fillId="0" borderId="17" xfId="0" applyNumberFormat="1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/>
    </xf>
    <xf numFmtId="14" fontId="8" fillId="0" borderId="0" xfId="0" applyNumberFormat="1" applyFont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14" fontId="8" fillId="0" borderId="21" xfId="0" applyNumberFormat="1" applyFont="1" applyBorder="1" applyAlignment="1">
      <alignment horizontal="center"/>
    </xf>
    <xf numFmtId="0" fontId="44" fillId="26" borderId="16" xfId="0" applyFont="1" applyFill="1" applyBorder="1" applyAlignment="1">
      <alignment horizontal="center" vertical="center" wrapText="1"/>
    </xf>
    <xf numFmtId="0" fontId="44" fillId="26" borderId="16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vertical="center" wrapText="1"/>
    </xf>
    <xf numFmtId="0" fontId="45" fillId="0" borderId="16" xfId="0" applyFont="1" applyFill="1" applyBorder="1" applyAlignment="1">
      <alignment vertical="center" wrapText="1"/>
    </xf>
    <xf numFmtId="0" fontId="50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75" zoomScaleNormal="75" workbookViewId="0" topLeftCell="A1">
      <selection activeCell="E20" sqref="E20"/>
    </sheetView>
  </sheetViews>
  <sheetFormatPr defaultColWidth="9.140625" defaultRowHeight="12.75"/>
  <cols>
    <col min="1" max="1" width="37.8515625" style="0" customWidth="1"/>
    <col min="2" max="2" width="16.28125" style="0" customWidth="1"/>
    <col min="3" max="3" width="22.00390625" style="0" customWidth="1"/>
    <col min="4" max="4" width="13.421875" style="0" customWidth="1"/>
    <col min="5" max="5" width="15.00390625" style="0" customWidth="1"/>
    <col min="6" max="6" width="13.8515625" style="0" customWidth="1"/>
    <col min="7" max="7" width="16.8515625" style="0" customWidth="1"/>
    <col min="8" max="9" width="10.140625" style="45" customWidth="1"/>
    <col min="11" max="11" width="9.140625" style="0" customWidth="1"/>
  </cols>
  <sheetData>
    <row r="1" spans="1:9" ht="17.25" customHeight="1" thickBot="1">
      <c r="A1" s="61" t="s">
        <v>12</v>
      </c>
      <c r="B1" s="61"/>
      <c r="C1" s="61"/>
      <c r="D1" s="61"/>
      <c r="E1" s="61"/>
      <c r="F1" s="61"/>
      <c r="H1" s="62" t="s">
        <v>10</v>
      </c>
      <c r="I1" s="62"/>
    </row>
    <row r="2" spans="1:9" s="17" customFormat="1" ht="24" customHeight="1" thickBot="1">
      <c r="A2" s="1" t="s">
        <v>1</v>
      </c>
      <c r="B2" s="2" t="s">
        <v>14</v>
      </c>
      <c r="C2" s="5" t="s">
        <v>3</v>
      </c>
      <c r="D2" s="12" t="s">
        <v>2</v>
      </c>
      <c r="E2" s="11" t="s">
        <v>0</v>
      </c>
      <c r="F2" s="15" t="s">
        <v>5</v>
      </c>
      <c r="G2" s="25" t="s">
        <v>6</v>
      </c>
      <c r="H2" s="34" t="s">
        <v>8</v>
      </c>
      <c r="I2" s="34" t="s">
        <v>9</v>
      </c>
    </row>
    <row r="3" spans="1:9" ht="17.25" customHeight="1">
      <c r="A3" s="46" t="s">
        <v>18</v>
      </c>
      <c r="B3" s="53">
        <v>6</v>
      </c>
      <c r="C3" s="53">
        <v>5</v>
      </c>
      <c r="D3" s="47">
        <v>2</v>
      </c>
      <c r="E3" s="9">
        <f>H3+I3/25</f>
        <v>4</v>
      </c>
      <c r="F3" s="9">
        <f>D3+E3</f>
        <v>6</v>
      </c>
      <c r="G3" s="9">
        <f>B3/F3</f>
        <v>1</v>
      </c>
      <c r="H3" s="35">
        <v>4</v>
      </c>
      <c r="I3" s="35">
        <v>0</v>
      </c>
    </row>
    <row r="4" spans="1:9" ht="17.25" customHeight="1">
      <c r="A4" s="46" t="s">
        <v>19</v>
      </c>
      <c r="B4" s="53">
        <v>9</v>
      </c>
      <c r="C4" s="53">
        <v>5</v>
      </c>
      <c r="D4" s="47">
        <v>4</v>
      </c>
      <c r="E4" s="9">
        <f aca="true" t="shared" si="0" ref="E4:E19">H4+I4/25</f>
        <v>4</v>
      </c>
      <c r="F4" s="9">
        <f aca="true" t="shared" si="1" ref="F4:F19">D4+E4</f>
        <v>8</v>
      </c>
      <c r="G4" s="9">
        <f aca="true" t="shared" si="2" ref="G4:G19">B4/F4</f>
        <v>1.125</v>
      </c>
      <c r="H4" s="35">
        <v>4</v>
      </c>
      <c r="I4" s="35">
        <v>0</v>
      </c>
    </row>
    <row r="5" spans="1:9" ht="17.25" customHeight="1">
      <c r="A5" s="46" t="s">
        <v>20</v>
      </c>
      <c r="B5" s="53">
        <v>1</v>
      </c>
      <c r="C5" s="53">
        <v>1</v>
      </c>
      <c r="D5" s="47"/>
      <c r="E5" s="9">
        <f t="shared" si="0"/>
        <v>1</v>
      </c>
      <c r="F5" s="9">
        <f t="shared" si="1"/>
        <v>1</v>
      </c>
      <c r="G5" s="9">
        <f t="shared" si="2"/>
        <v>1</v>
      </c>
      <c r="H5" s="35">
        <v>1</v>
      </c>
      <c r="I5" s="35">
        <v>0</v>
      </c>
    </row>
    <row r="6" spans="1:9" s="4" customFormat="1" ht="17.25" customHeight="1">
      <c r="A6" s="46" t="s">
        <v>21</v>
      </c>
      <c r="B6" s="53">
        <v>2</v>
      </c>
      <c r="C6" s="53">
        <v>0</v>
      </c>
      <c r="D6" s="47"/>
      <c r="E6" s="9">
        <f t="shared" si="0"/>
        <v>2</v>
      </c>
      <c r="F6" s="9">
        <f t="shared" si="1"/>
        <v>2</v>
      </c>
      <c r="G6" s="9">
        <f t="shared" si="2"/>
        <v>1</v>
      </c>
      <c r="H6" s="35">
        <v>2</v>
      </c>
      <c r="I6" s="35">
        <v>0</v>
      </c>
    </row>
    <row r="7" spans="1:9" s="4" customFormat="1" ht="17.25" customHeight="1">
      <c r="A7" s="46" t="s">
        <v>22</v>
      </c>
      <c r="B7" s="53">
        <v>4</v>
      </c>
      <c r="C7" s="53">
        <v>4</v>
      </c>
      <c r="D7" s="47">
        <v>2</v>
      </c>
      <c r="E7" s="9">
        <f t="shared" si="0"/>
        <v>0.5</v>
      </c>
      <c r="F7" s="9">
        <f t="shared" si="1"/>
        <v>2.5</v>
      </c>
      <c r="G7" s="9">
        <f t="shared" si="2"/>
        <v>1.6</v>
      </c>
      <c r="H7" s="35">
        <v>0</v>
      </c>
      <c r="I7" s="35">
        <v>12.5</v>
      </c>
    </row>
    <row r="8" spans="1:9" s="4" customFormat="1" ht="17.25" customHeight="1">
      <c r="A8" s="46" t="s">
        <v>23</v>
      </c>
      <c r="B8" s="53">
        <v>6</v>
      </c>
      <c r="C8" s="53">
        <v>2</v>
      </c>
      <c r="D8" s="47">
        <v>2</v>
      </c>
      <c r="E8" s="9">
        <f t="shared" si="0"/>
        <v>4</v>
      </c>
      <c r="F8" s="9">
        <f t="shared" si="1"/>
        <v>6</v>
      </c>
      <c r="G8" s="9">
        <f t="shared" si="2"/>
        <v>1</v>
      </c>
      <c r="H8" s="35">
        <v>4</v>
      </c>
      <c r="I8" s="35">
        <v>0</v>
      </c>
    </row>
    <row r="9" spans="1:9" ht="17.25" customHeight="1">
      <c r="A9" s="46" t="s">
        <v>24</v>
      </c>
      <c r="B9" s="53">
        <v>2</v>
      </c>
      <c r="C9" s="53">
        <v>2</v>
      </c>
      <c r="D9" s="47">
        <v>1</v>
      </c>
      <c r="E9" s="9">
        <f t="shared" si="0"/>
        <v>1</v>
      </c>
      <c r="F9" s="9">
        <f t="shared" si="1"/>
        <v>2</v>
      </c>
      <c r="G9" s="9">
        <f t="shared" si="2"/>
        <v>1</v>
      </c>
      <c r="H9" s="35">
        <v>1</v>
      </c>
      <c r="I9" s="35">
        <v>0</v>
      </c>
    </row>
    <row r="10" spans="1:9" ht="17.25" customHeight="1">
      <c r="A10" s="46" t="s">
        <v>25</v>
      </c>
      <c r="B10" s="53">
        <v>5</v>
      </c>
      <c r="C10" s="53">
        <v>5</v>
      </c>
      <c r="D10" s="47"/>
      <c r="E10" s="9">
        <f t="shared" si="0"/>
        <v>4</v>
      </c>
      <c r="F10" s="9">
        <f t="shared" si="1"/>
        <v>4</v>
      </c>
      <c r="G10" s="9">
        <f t="shared" si="2"/>
        <v>1.25</v>
      </c>
      <c r="H10" s="35">
        <v>4</v>
      </c>
      <c r="I10" s="35">
        <v>0</v>
      </c>
    </row>
    <row r="11" spans="1:9" ht="17.25" customHeight="1">
      <c r="A11" s="46" t="s">
        <v>26</v>
      </c>
      <c r="B11" s="53">
        <v>4</v>
      </c>
      <c r="C11" s="53">
        <v>4</v>
      </c>
      <c r="D11" s="47"/>
      <c r="E11" s="9">
        <f t="shared" si="0"/>
        <v>4</v>
      </c>
      <c r="F11" s="9">
        <f t="shared" si="1"/>
        <v>4</v>
      </c>
      <c r="G11" s="9">
        <f t="shared" si="2"/>
        <v>1</v>
      </c>
      <c r="H11" s="35">
        <v>4</v>
      </c>
      <c r="I11" s="35">
        <v>0</v>
      </c>
    </row>
    <row r="12" spans="1:9" ht="17.25" customHeight="1">
      <c r="A12" s="46" t="s">
        <v>27</v>
      </c>
      <c r="B12" s="53">
        <v>4</v>
      </c>
      <c r="C12" s="53">
        <v>2</v>
      </c>
      <c r="D12" s="47"/>
      <c r="E12" s="9">
        <f t="shared" si="0"/>
        <v>3</v>
      </c>
      <c r="F12" s="9">
        <f t="shared" si="1"/>
        <v>3</v>
      </c>
      <c r="G12" s="9">
        <f t="shared" si="2"/>
        <v>1.3333333333333333</v>
      </c>
      <c r="H12" s="35">
        <v>3</v>
      </c>
      <c r="I12" s="35">
        <v>0</v>
      </c>
    </row>
    <row r="13" spans="1:9" ht="17.25" customHeight="1">
      <c r="A13" s="46" t="s">
        <v>28</v>
      </c>
      <c r="B13" s="53">
        <v>2</v>
      </c>
      <c r="C13" s="53">
        <v>1</v>
      </c>
      <c r="D13" s="47"/>
      <c r="E13" s="9">
        <f t="shared" si="0"/>
        <v>1.5</v>
      </c>
      <c r="F13" s="9">
        <f t="shared" si="1"/>
        <v>1.5</v>
      </c>
      <c r="G13" s="9">
        <f t="shared" si="2"/>
        <v>1.3333333333333333</v>
      </c>
      <c r="H13" s="35">
        <v>1</v>
      </c>
      <c r="I13" s="35">
        <v>12.5</v>
      </c>
    </row>
    <row r="14" spans="1:9" ht="17.25" customHeight="1">
      <c r="A14" s="46" t="s">
        <v>29</v>
      </c>
      <c r="B14" s="53">
        <v>2</v>
      </c>
      <c r="C14" s="53">
        <v>1</v>
      </c>
      <c r="D14" s="47">
        <v>1</v>
      </c>
      <c r="E14" s="9">
        <f t="shared" si="0"/>
        <v>0.5</v>
      </c>
      <c r="F14" s="9">
        <f t="shared" si="1"/>
        <v>1.5</v>
      </c>
      <c r="G14" s="9">
        <f t="shared" si="2"/>
        <v>1.3333333333333333</v>
      </c>
      <c r="H14" s="35">
        <v>0</v>
      </c>
      <c r="I14" s="35">
        <v>12.5</v>
      </c>
    </row>
    <row r="15" spans="1:9" ht="17.25" customHeight="1">
      <c r="A15" s="46" t="s">
        <v>30</v>
      </c>
      <c r="B15" s="53">
        <v>8</v>
      </c>
      <c r="C15" s="53">
        <v>6</v>
      </c>
      <c r="D15" s="47">
        <v>2</v>
      </c>
      <c r="E15" s="9">
        <f t="shared" si="0"/>
        <v>5.5</v>
      </c>
      <c r="F15" s="9">
        <f t="shared" si="1"/>
        <v>7.5</v>
      </c>
      <c r="G15" s="9">
        <f t="shared" si="2"/>
        <v>1.0666666666666667</v>
      </c>
      <c r="H15" s="35">
        <v>5</v>
      </c>
      <c r="I15" s="35">
        <v>12.5</v>
      </c>
    </row>
    <row r="16" spans="1:9" ht="17.25" customHeight="1">
      <c r="A16" s="46" t="s">
        <v>31</v>
      </c>
      <c r="B16" s="53">
        <v>3</v>
      </c>
      <c r="C16" s="53">
        <v>1</v>
      </c>
      <c r="D16" s="47"/>
      <c r="E16" s="9">
        <f t="shared" si="0"/>
        <v>2</v>
      </c>
      <c r="F16" s="9">
        <f t="shared" si="1"/>
        <v>2</v>
      </c>
      <c r="G16" s="9">
        <f t="shared" si="2"/>
        <v>1.5</v>
      </c>
      <c r="H16" s="35">
        <v>2</v>
      </c>
      <c r="I16" s="35">
        <v>0</v>
      </c>
    </row>
    <row r="17" spans="1:9" ht="17.25" customHeight="1">
      <c r="A17" s="46" t="s">
        <v>32</v>
      </c>
      <c r="B17" s="53">
        <v>4</v>
      </c>
      <c r="C17" s="53">
        <v>1</v>
      </c>
      <c r="D17" s="47"/>
      <c r="E17" s="9">
        <f t="shared" si="0"/>
        <v>3.5</v>
      </c>
      <c r="F17" s="9">
        <f t="shared" si="1"/>
        <v>3.5</v>
      </c>
      <c r="G17" s="9">
        <f t="shared" si="2"/>
        <v>1.1428571428571428</v>
      </c>
      <c r="H17" s="35">
        <v>3</v>
      </c>
      <c r="I17" s="35">
        <v>12.5</v>
      </c>
    </row>
    <row r="18" spans="1:9" ht="17.25" customHeight="1">
      <c r="A18" s="46" t="s">
        <v>33</v>
      </c>
      <c r="B18" s="53">
        <v>7</v>
      </c>
      <c r="C18" s="53">
        <v>3</v>
      </c>
      <c r="D18" s="47">
        <v>1</v>
      </c>
      <c r="E18" s="9">
        <f t="shared" si="0"/>
        <v>5</v>
      </c>
      <c r="F18" s="9">
        <f t="shared" si="1"/>
        <v>6</v>
      </c>
      <c r="G18" s="9">
        <f t="shared" si="2"/>
        <v>1.1666666666666667</v>
      </c>
      <c r="H18" s="35">
        <v>5</v>
      </c>
      <c r="I18" s="35">
        <v>0</v>
      </c>
    </row>
    <row r="19" spans="1:9" ht="17.25" customHeight="1" thickBot="1">
      <c r="A19" s="46" t="s">
        <v>34</v>
      </c>
      <c r="B19" s="53">
        <v>4</v>
      </c>
      <c r="C19" s="53">
        <v>4</v>
      </c>
      <c r="D19" s="47">
        <v>1</v>
      </c>
      <c r="E19" s="9">
        <f t="shared" si="0"/>
        <v>3</v>
      </c>
      <c r="F19" s="9">
        <f t="shared" si="1"/>
        <v>4</v>
      </c>
      <c r="G19" s="9">
        <f t="shared" si="2"/>
        <v>1</v>
      </c>
      <c r="H19" s="35">
        <v>3</v>
      </c>
      <c r="I19" s="35">
        <v>0</v>
      </c>
    </row>
    <row r="20" spans="1:9" ht="18.75" thickBot="1">
      <c r="A20" s="10" t="s">
        <v>4</v>
      </c>
      <c r="B20" s="13">
        <f>SUM(B3:B19)</f>
        <v>73</v>
      </c>
      <c r="C20" s="13">
        <f>SUM(C3:C19)</f>
        <v>47</v>
      </c>
      <c r="D20" s="13">
        <f>SUM(D3:D19)</f>
        <v>16</v>
      </c>
      <c r="E20" s="24">
        <f>SUM(E3:E19)</f>
        <v>48.5</v>
      </c>
      <c r="F20" s="48">
        <f>SUM(F3:F19)</f>
        <v>64.5</v>
      </c>
      <c r="G20" s="48">
        <f>B20/F20</f>
        <v>1.1317829457364341</v>
      </c>
      <c r="H20" s="36">
        <f>SUM(H3:H19)</f>
        <v>46</v>
      </c>
      <c r="I20" s="36">
        <f>SUM(I3:I19)</f>
        <v>62.5</v>
      </c>
    </row>
  </sheetData>
  <sheetProtection/>
  <mergeCells count="2">
    <mergeCell ref="A1:F1"/>
    <mergeCell ref="H1:I1"/>
  </mergeCells>
  <printOptions/>
  <pageMargins left="0.44" right="0.2755905511811024" top="0.53" bottom="0.16" header="0.15748031496062992" footer="0.16"/>
  <pageSetup horizontalDpi="600" verticalDpi="600" orientation="landscape" paperSize="9" scale="89" r:id="rId1"/>
  <headerFooter alignWithMargins="0">
    <oddHeader>&amp;C&amp;"Palace Script MT,Normale"&amp;20Ufficio Scolastico Territoriale di Lucca e Massa Carrara - sede di Massa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7">
      <selection activeCell="E23" sqref="E23"/>
    </sheetView>
  </sheetViews>
  <sheetFormatPr defaultColWidth="9.140625" defaultRowHeight="12.75"/>
  <cols>
    <col min="1" max="1" width="36.28125" style="0" customWidth="1"/>
    <col min="2" max="2" width="12.00390625" style="0" customWidth="1"/>
    <col min="3" max="3" width="17.57421875" style="0" customWidth="1"/>
    <col min="4" max="4" width="9.8515625" style="0" customWidth="1"/>
    <col min="5" max="5" width="14.421875" style="0" customWidth="1"/>
    <col min="6" max="6" width="10.421875" style="0" customWidth="1"/>
    <col min="7" max="7" width="21.28125" style="0" customWidth="1"/>
    <col min="8" max="9" width="8.7109375" style="45" customWidth="1"/>
  </cols>
  <sheetData>
    <row r="1" spans="1:9" ht="17.25" customHeight="1" thickBot="1">
      <c r="A1" s="61" t="s">
        <v>11</v>
      </c>
      <c r="B1" s="61"/>
      <c r="C1" s="61"/>
      <c r="D1" s="61"/>
      <c r="E1" s="61"/>
      <c r="F1" s="61"/>
      <c r="H1" s="62" t="s">
        <v>10</v>
      </c>
      <c r="I1" s="62"/>
    </row>
    <row r="2" spans="1:9" s="17" customFormat="1" ht="22.5" customHeight="1" thickBot="1">
      <c r="A2" s="1" t="s">
        <v>1</v>
      </c>
      <c r="B2" s="2" t="s">
        <v>13</v>
      </c>
      <c r="C2" s="5" t="s">
        <v>3</v>
      </c>
      <c r="D2" s="12" t="s">
        <v>2</v>
      </c>
      <c r="E2" s="11" t="s">
        <v>0</v>
      </c>
      <c r="F2" s="15" t="s">
        <v>7</v>
      </c>
      <c r="G2" s="25" t="s">
        <v>6</v>
      </c>
      <c r="H2" s="34" t="s">
        <v>8</v>
      </c>
      <c r="I2" s="34" t="s">
        <v>9</v>
      </c>
    </row>
    <row r="3" spans="1:9" ht="15.75" customHeight="1">
      <c r="A3" s="67" t="s">
        <v>18</v>
      </c>
      <c r="B3" s="47">
        <v>12</v>
      </c>
      <c r="C3" s="66">
        <v>8</v>
      </c>
      <c r="D3" s="49">
        <v>7</v>
      </c>
      <c r="E3" s="14">
        <f>H3+I3/22</f>
        <v>5</v>
      </c>
      <c r="F3" s="14">
        <f>D3+E3</f>
        <v>12</v>
      </c>
      <c r="G3" s="14">
        <f>B3/F3</f>
        <v>1</v>
      </c>
      <c r="H3" s="14">
        <v>5</v>
      </c>
      <c r="I3" s="35">
        <v>0</v>
      </c>
    </row>
    <row r="4" spans="1:9" ht="15.75" customHeight="1">
      <c r="A4" s="67" t="s">
        <v>19</v>
      </c>
      <c r="B4" s="47">
        <v>20</v>
      </c>
      <c r="C4" s="47">
        <v>7</v>
      </c>
      <c r="D4" s="49">
        <v>7</v>
      </c>
      <c r="E4" s="14">
        <f aca="true" t="shared" si="0" ref="E4:E22">H4+I4/22</f>
        <v>8</v>
      </c>
      <c r="F4" s="14">
        <f aca="true" t="shared" si="1" ref="F4:F22">D4+E4</f>
        <v>15</v>
      </c>
      <c r="G4" s="14">
        <f aca="true" t="shared" si="2" ref="G4:G22">B4/F4</f>
        <v>1.3333333333333333</v>
      </c>
      <c r="H4" s="14">
        <v>8</v>
      </c>
      <c r="I4" s="35">
        <v>0</v>
      </c>
    </row>
    <row r="5" spans="1:9" s="4" customFormat="1" ht="15.75" customHeight="1">
      <c r="A5" s="68" t="s">
        <v>20</v>
      </c>
      <c r="B5" s="47">
        <v>5</v>
      </c>
      <c r="C5" s="47">
        <v>5</v>
      </c>
      <c r="D5" s="49">
        <v>1</v>
      </c>
      <c r="E5" s="14">
        <f t="shared" si="0"/>
        <v>2.5</v>
      </c>
      <c r="F5" s="14">
        <f t="shared" si="1"/>
        <v>3.5</v>
      </c>
      <c r="G5" s="14">
        <f t="shared" si="2"/>
        <v>1.4285714285714286</v>
      </c>
      <c r="H5" s="14">
        <v>2</v>
      </c>
      <c r="I5" s="35">
        <v>11</v>
      </c>
    </row>
    <row r="6" spans="1:9" s="4" customFormat="1" ht="15.75" customHeight="1">
      <c r="A6" s="67" t="s">
        <v>35</v>
      </c>
      <c r="B6" s="47">
        <v>2</v>
      </c>
      <c r="C6" s="47">
        <v>2</v>
      </c>
      <c r="D6" s="49">
        <v>1</v>
      </c>
      <c r="E6" s="14">
        <f t="shared" si="0"/>
        <v>1</v>
      </c>
      <c r="F6" s="14">
        <f t="shared" si="1"/>
        <v>2</v>
      </c>
      <c r="G6" s="14">
        <f t="shared" si="2"/>
        <v>1</v>
      </c>
      <c r="H6" s="14">
        <v>1</v>
      </c>
      <c r="I6" s="35">
        <v>0</v>
      </c>
    </row>
    <row r="7" spans="1:9" s="4" customFormat="1" ht="15.75" customHeight="1">
      <c r="A7" s="67" t="s">
        <v>21</v>
      </c>
      <c r="B7" s="47">
        <v>5</v>
      </c>
      <c r="C7" s="47">
        <v>2</v>
      </c>
      <c r="D7" s="49">
        <v>3</v>
      </c>
      <c r="E7" s="14">
        <f t="shared" si="0"/>
        <v>0</v>
      </c>
      <c r="F7" s="14">
        <f t="shared" si="1"/>
        <v>3</v>
      </c>
      <c r="G7" s="14">
        <f t="shared" si="2"/>
        <v>1.6666666666666667</v>
      </c>
      <c r="H7" s="14">
        <v>0</v>
      </c>
      <c r="I7" s="35">
        <v>0</v>
      </c>
    </row>
    <row r="8" spans="1:9" ht="15.75" customHeight="1">
      <c r="A8" s="68" t="s">
        <v>22</v>
      </c>
      <c r="B8" s="47">
        <v>6</v>
      </c>
      <c r="C8" s="47">
        <v>4</v>
      </c>
      <c r="D8" s="49">
        <v>3</v>
      </c>
      <c r="E8" s="14">
        <f t="shared" si="0"/>
        <v>2</v>
      </c>
      <c r="F8" s="14">
        <f t="shared" si="1"/>
        <v>5</v>
      </c>
      <c r="G8" s="14">
        <f t="shared" si="2"/>
        <v>1.2</v>
      </c>
      <c r="H8" s="14">
        <v>2</v>
      </c>
      <c r="I8" s="35">
        <v>0</v>
      </c>
    </row>
    <row r="9" spans="1:9" ht="15.75" customHeight="1">
      <c r="A9" s="68" t="s">
        <v>23</v>
      </c>
      <c r="B9" s="65">
        <v>21</v>
      </c>
      <c r="C9" s="47">
        <v>12</v>
      </c>
      <c r="D9" s="49">
        <v>7</v>
      </c>
      <c r="E9" s="14">
        <f t="shared" si="0"/>
        <v>9.5</v>
      </c>
      <c r="F9" s="14">
        <f t="shared" si="1"/>
        <v>16.5</v>
      </c>
      <c r="G9" s="14">
        <f t="shared" si="2"/>
        <v>1.2727272727272727</v>
      </c>
      <c r="H9" s="14">
        <v>9</v>
      </c>
      <c r="I9" s="35">
        <v>11</v>
      </c>
    </row>
    <row r="10" spans="1:9" ht="15.75" customHeight="1">
      <c r="A10" s="67" t="s">
        <v>24</v>
      </c>
      <c r="B10" s="47">
        <v>6</v>
      </c>
      <c r="C10" s="47">
        <v>6</v>
      </c>
      <c r="D10" s="49">
        <v>2</v>
      </c>
      <c r="E10" s="14">
        <f t="shared" si="0"/>
        <v>4</v>
      </c>
      <c r="F10" s="14">
        <f t="shared" si="1"/>
        <v>6</v>
      </c>
      <c r="G10" s="14">
        <f t="shared" si="2"/>
        <v>1</v>
      </c>
      <c r="H10" s="14">
        <v>4</v>
      </c>
      <c r="I10" s="35">
        <v>0</v>
      </c>
    </row>
    <row r="11" spans="1:9" ht="15.75" customHeight="1">
      <c r="A11" s="67" t="s">
        <v>36</v>
      </c>
      <c r="B11" s="47">
        <v>1</v>
      </c>
      <c r="C11" s="47">
        <v>0</v>
      </c>
      <c r="D11" s="49">
        <v>0</v>
      </c>
      <c r="E11" s="14">
        <f t="shared" si="0"/>
        <v>0.5</v>
      </c>
      <c r="F11" s="14">
        <f t="shared" si="1"/>
        <v>0.5</v>
      </c>
      <c r="G11" s="14">
        <f t="shared" si="2"/>
        <v>2</v>
      </c>
      <c r="H11" s="14">
        <v>0</v>
      </c>
      <c r="I11" s="35">
        <v>11</v>
      </c>
    </row>
    <row r="12" spans="1:9" ht="15.75" customHeight="1">
      <c r="A12" s="67" t="s">
        <v>25</v>
      </c>
      <c r="B12" s="47">
        <v>12</v>
      </c>
      <c r="C12" s="47">
        <v>9</v>
      </c>
      <c r="D12" s="49">
        <v>3</v>
      </c>
      <c r="E12" s="14">
        <f t="shared" si="0"/>
        <v>7</v>
      </c>
      <c r="F12" s="14">
        <f t="shared" si="1"/>
        <v>10</v>
      </c>
      <c r="G12" s="14">
        <f t="shared" si="2"/>
        <v>1.2</v>
      </c>
      <c r="H12" s="14">
        <v>7</v>
      </c>
      <c r="I12" s="35">
        <v>0</v>
      </c>
    </row>
    <row r="13" spans="1:9" ht="15.75" customHeight="1">
      <c r="A13" s="67" t="s">
        <v>26</v>
      </c>
      <c r="B13" s="47">
        <v>10</v>
      </c>
      <c r="C13" s="47">
        <v>2</v>
      </c>
      <c r="D13" s="49">
        <v>6</v>
      </c>
      <c r="E13" s="14">
        <f t="shared" si="0"/>
        <v>1</v>
      </c>
      <c r="F13" s="14">
        <f t="shared" si="1"/>
        <v>7</v>
      </c>
      <c r="G13" s="14">
        <f t="shared" si="2"/>
        <v>1.4285714285714286</v>
      </c>
      <c r="H13" s="14">
        <v>1</v>
      </c>
      <c r="I13" s="35">
        <v>0</v>
      </c>
    </row>
    <row r="14" spans="1:9" ht="15.75" customHeight="1">
      <c r="A14" s="67" t="s">
        <v>27</v>
      </c>
      <c r="B14" s="47">
        <v>5</v>
      </c>
      <c r="C14" s="47">
        <v>1</v>
      </c>
      <c r="D14" s="49">
        <v>2</v>
      </c>
      <c r="E14" s="14">
        <f t="shared" si="0"/>
        <v>1.5</v>
      </c>
      <c r="F14" s="14">
        <f t="shared" si="1"/>
        <v>3.5</v>
      </c>
      <c r="G14" s="14">
        <f t="shared" si="2"/>
        <v>1.4285714285714286</v>
      </c>
      <c r="H14" s="14">
        <v>1</v>
      </c>
      <c r="I14" s="35">
        <v>11</v>
      </c>
    </row>
    <row r="15" spans="1:9" ht="19.5" customHeight="1">
      <c r="A15" s="68" t="s">
        <v>28</v>
      </c>
      <c r="B15" s="47">
        <v>14</v>
      </c>
      <c r="C15" s="47">
        <v>2</v>
      </c>
      <c r="D15" s="49">
        <v>6</v>
      </c>
      <c r="E15" s="14">
        <f t="shared" si="0"/>
        <v>3</v>
      </c>
      <c r="F15" s="14">
        <f t="shared" si="1"/>
        <v>9</v>
      </c>
      <c r="G15" s="14">
        <f t="shared" si="2"/>
        <v>1.5555555555555556</v>
      </c>
      <c r="H15" s="14">
        <v>3</v>
      </c>
      <c r="I15" s="35">
        <v>0</v>
      </c>
    </row>
    <row r="16" spans="1:9" ht="15.75" customHeight="1">
      <c r="A16" s="68" t="s">
        <v>29</v>
      </c>
      <c r="B16" s="47">
        <v>6</v>
      </c>
      <c r="C16" s="47">
        <v>2</v>
      </c>
      <c r="D16" s="49">
        <v>1</v>
      </c>
      <c r="E16" s="14">
        <f t="shared" si="0"/>
        <v>4.5</v>
      </c>
      <c r="F16" s="14">
        <f t="shared" si="1"/>
        <v>5.5</v>
      </c>
      <c r="G16" s="14">
        <f t="shared" si="2"/>
        <v>1.0909090909090908</v>
      </c>
      <c r="H16" s="14">
        <v>4</v>
      </c>
      <c r="I16" s="35">
        <v>11</v>
      </c>
    </row>
    <row r="17" spans="1:9" ht="15.75" customHeight="1">
      <c r="A17" s="68" t="s">
        <v>30</v>
      </c>
      <c r="B17" s="47">
        <v>11</v>
      </c>
      <c r="C17" s="47">
        <v>3</v>
      </c>
      <c r="D17" s="49">
        <v>4</v>
      </c>
      <c r="E17" s="14">
        <f t="shared" si="0"/>
        <v>4.5</v>
      </c>
      <c r="F17" s="14">
        <f t="shared" si="1"/>
        <v>8.5</v>
      </c>
      <c r="G17" s="14">
        <f t="shared" si="2"/>
        <v>1.2941176470588236</v>
      </c>
      <c r="H17" s="14">
        <v>4</v>
      </c>
      <c r="I17" s="35">
        <v>11</v>
      </c>
    </row>
    <row r="18" spans="1:9" ht="15.75" customHeight="1">
      <c r="A18" s="68" t="s">
        <v>37</v>
      </c>
      <c r="B18" s="47">
        <v>3</v>
      </c>
      <c r="C18" s="47">
        <v>0</v>
      </c>
      <c r="D18" s="49">
        <v>0</v>
      </c>
      <c r="E18" s="14">
        <f t="shared" si="0"/>
        <v>3</v>
      </c>
      <c r="F18" s="14">
        <f t="shared" si="1"/>
        <v>3</v>
      </c>
      <c r="G18" s="14">
        <f t="shared" si="2"/>
        <v>1</v>
      </c>
      <c r="H18" s="14">
        <v>3</v>
      </c>
      <c r="I18" s="35">
        <v>0</v>
      </c>
    </row>
    <row r="19" spans="1:9" ht="15.75" customHeight="1">
      <c r="A19" s="68" t="s">
        <v>31</v>
      </c>
      <c r="B19" s="47">
        <v>9</v>
      </c>
      <c r="C19" s="47">
        <v>0</v>
      </c>
      <c r="D19" s="49">
        <v>3</v>
      </c>
      <c r="E19" s="14">
        <f t="shared" si="0"/>
        <v>2.5</v>
      </c>
      <c r="F19" s="14">
        <f t="shared" si="1"/>
        <v>5.5</v>
      </c>
      <c r="G19" s="14">
        <f t="shared" si="2"/>
        <v>1.6363636363636365</v>
      </c>
      <c r="H19" s="14">
        <v>2</v>
      </c>
      <c r="I19" s="35">
        <v>11</v>
      </c>
    </row>
    <row r="20" spans="1:9" ht="15.75" customHeight="1">
      <c r="A20" s="67" t="s">
        <v>32</v>
      </c>
      <c r="B20" s="47">
        <v>19</v>
      </c>
      <c r="C20" s="47">
        <v>4</v>
      </c>
      <c r="D20" s="49">
        <v>4</v>
      </c>
      <c r="E20" s="14">
        <f t="shared" si="0"/>
        <v>8.5</v>
      </c>
      <c r="F20" s="14">
        <f t="shared" si="1"/>
        <v>12.5</v>
      </c>
      <c r="G20" s="14">
        <f t="shared" si="2"/>
        <v>1.52</v>
      </c>
      <c r="H20" s="14">
        <v>8</v>
      </c>
      <c r="I20" s="35">
        <v>11</v>
      </c>
    </row>
    <row r="21" spans="1:9" ht="15.75" customHeight="1">
      <c r="A21" s="67" t="s">
        <v>33</v>
      </c>
      <c r="B21" s="47">
        <v>8</v>
      </c>
      <c r="C21" s="47">
        <v>2</v>
      </c>
      <c r="D21" s="49">
        <v>2</v>
      </c>
      <c r="E21" s="14">
        <f t="shared" si="0"/>
        <v>5.5</v>
      </c>
      <c r="F21" s="14">
        <f t="shared" si="1"/>
        <v>7.5</v>
      </c>
      <c r="G21" s="14">
        <f t="shared" si="2"/>
        <v>1.0666666666666667</v>
      </c>
      <c r="H21" s="14">
        <v>5</v>
      </c>
      <c r="I21" s="35">
        <v>11</v>
      </c>
    </row>
    <row r="22" spans="1:9" ht="15.75" customHeight="1" thickBot="1">
      <c r="A22" s="68" t="s">
        <v>34</v>
      </c>
      <c r="B22" s="47">
        <v>15</v>
      </c>
      <c r="C22" s="47">
        <v>5</v>
      </c>
      <c r="D22" s="49">
        <v>5</v>
      </c>
      <c r="E22" s="14">
        <f t="shared" si="0"/>
        <v>5.5</v>
      </c>
      <c r="F22" s="14">
        <f t="shared" si="1"/>
        <v>10.5</v>
      </c>
      <c r="G22" s="14">
        <f t="shared" si="2"/>
        <v>1.4285714285714286</v>
      </c>
      <c r="H22" s="14">
        <v>5</v>
      </c>
      <c r="I22" s="35">
        <v>11</v>
      </c>
    </row>
    <row r="23" spans="1:9" s="22" customFormat="1" ht="18.75" thickBot="1">
      <c r="A23" s="18" t="s">
        <v>4</v>
      </c>
      <c r="B23" s="19">
        <f>SUM(B3:B22)</f>
        <v>190</v>
      </c>
      <c r="C23" s="19">
        <f>SUM(C3:C22)</f>
        <v>76</v>
      </c>
      <c r="D23" s="19">
        <f>SUM(D3:D22)</f>
        <v>67</v>
      </c>
      <c r="E23" s="24">
        <f>SUM(E3:E22)</f>
        <v>79</v>
      </c>
      <c r="F23" s="23">
        <f>SUM(F3:F22)</f>
        <v>146</v>
      </c>
      <c r="G23" s="23">
        <f>B23/F23</f>
        <v>1.3013698630136987</v>
      </c>
      <c r="H23" s="36">
        <f>SUM(H3:H22)</f>
        <v>74</v>
      </c>
      <c r="I23" s="36">
        <f>SUM(I3:I22)</f>
        <v>110</v>
      </c>
    </row>
  </sheetData>
  <sheetProtection/>
  <mergeCells count="2">
    <mergeCell ref="A1:F1"/>
    <mergeCell ref="H1:I1"/>
  </mergeCells>
  <printOptions/>
  <pageMargins left="0.54" right="0.41" top="0.43" bottom="0.16" header="0.17" footer="0.16"/>
  <pageSetup horizontalDpi="600" verticalDpi="600" orientation="landscape" paperSize="9" scale="96" r:id="rId1"/>
  <headerFooter alignWithMargins="0">
    <oddHeader>&amp;C&amp;"Palace Script MT,Normale"&amp;20Ufficio Scolastico Territoriale di Lucca e Massa Carrara - sede di Massa</oddHeader>
  </headerFooter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2">
      <selection activeCell="L13" sqref="L13"/>
    </sheetView>
  </sheetViews>
  <sheetFormatPr defaultColWidth="9.140625" defaultRowHeight="12.75"/>
  <cols>
    <col min="1" max="1" width="49.140625" style="0" customWidth="1"/>
    <col min="2" max="6" width="14.7109375" style="0" customWidth="1"/>
    <col min="7" max="7" width="15.140625" style="0" customWidth="1"/>
    <col min="8" max="9" width="11.7109375" style="44" customWidth="1"/>
  </cols>
  <sheetData>
    <row r="1" spans="1:9" ht="21" customHeight="1" thickBot="1">
      <c r="A1" s="64" t="s">
        <v>15</v>
      </c>
      <c r="B1" s="64"/>
      <c r="C1" s="64"/>
      <c r="D1" s="64"/>
      <c r="E1" s="64"/>
      <c r="F1" s="64"/>
      <c r="H1" s="63" t="s">
        <v>10</v>
      </c>
      <c r="I1" s="63"/>
    </row>
    <row r="2" spans="1:9" s="17" customFormat="1" ht="39.75" customHeight="1" thickBot="1">
      <c r="A2" s="1" t="s">
        <v>1</v>
      </c>
      <c r="B2" s="26" t="s">
        <v>13</v>
      </c>
      <c r="C2" s="27" t="s">
        <v>17</v>
      </c>
      <c r="D2" s="26" t="s">
        <v>2</v>
      </c>
      <c r="E2" s="27" t="s">
        <v>0</v>
      </c>
      <c r="F2" s="27" t="s">
        <v>7</v>
      </c>
      <c r="G2" s="27" t="s">
        <v>6</v>
      </c>
      <c r="H2" s="37" t="s">
        <v>8</v>
      </c>
      <c r="I2" s="38" t="s">
        <v>9</v>
      </c>
    </row>
    <row r="3" spans="1:9" ht="18" customHeight="1">
      <c r="A3" s="50" t="s">
        <v>38</v>
      </c>
      <c r="B3" s="47">
        <v>1</v>
      </c>
      <c r="C3" s="47">
        <v>1</v>
      </c>
      <c r="D3" s="69">
        <v>0</v>
      </c>
      <c r="E3" s="28">
        <f>H3+I3/18</f>
        <v>1</v>
      </c>
      <c r="F3" s="28">
        <f>D3+E3</f>
        <v>1</v>
      </c>
      <c r="G3" s="28">
        <f>B3/F3</f>
        <v>1</v>
      </c>
      <c r="H3" s="39">
        <v>1</v>
      </c>
      <c r="I3" s="39">
        <v>0</v>
      </c>
    </row>
    <row r="4" spans="1:9" ht="18" customHeight="1">
      <c r="A4" s="50" t="s">
        <v>39</v>
      </c>
      <c r="B4" s="47">
        <v>1</v>
      </c>
      <c r="C4" s="47">
        <v>1</v>
      </c>
      <c r="D4" s="69">
        <v>1</v>
      </c>
      <c r="E4" s="28">
        <f aca="true" t="shared" si="0" ref="E4:E24">H4+I4/18</f>
        <v>0</v>
      </c>
      <c r="F4" s="28">
        <f aca="true" t="shared" si="1" ref="F4:F24">D4+E4</f>
        <v>1</v>
      </c>
      <c r="G4" s="28">
        <f aca="true" t="shared" si="2" ref="G4:G24">B4/F4</f>
        <v>1</v>
      </c>
      <c r="H4" s="39">
        <v>0</v>
      </c>
      <c r="I4" s="39">
        <v>0</v>
      </c>
    </row>
    <row r="5" spans="1:9" ht="18" customHeight="1">
      <c r="A5" s="50" t="s">
        <v>40</v>
      </c>
      <c r="B5" s="47">
        <v>8</v>
      </c>
      <c r="C5" s="47">
        <v>1</v>
      </c>
      <c r="D5" s="69">
        <v>3</v>
      </c>
      <c r="E5" s="28">
        <f t="shared" si="0"/>
        <v>3.8333333333333335</v>
      </c>
      <c r="F5" s="28">
        <f t="shared" si="1"/>
        <v>6.833333333333334</v>
      </c>
      <c r="G5" s="28">
        <f t="shared" si="2"/>
        <v>1.170731707317073</v>
      </c>
      <c r="H5" s="39">
        <v>3</v>
      </c>
      <c r="I5" s="39">
        <v>15</v>
      </c>
    </row>
    <row r="6" spans="1:9" ht="18" customHeight="1">
      <c r="A6" s="50" t="s">
        <v>41</v>
      </c>
      <c r="B6" s="47">
        <v>2</v>
      </c>
      <c r="C6" s="47">
        <v>1</v>
      </c>
      <c r="D6" s="69">
        <v>0</v>
      </c>
      <c r="E6" s="28">
        <f t="shared" si="0"/>
        <v>1.8333333333333335</v>
      </c>
      <c r="F6" s="28">
        <f t="shared" si="1"/>
        <v>1.8333333333333335</v>
      </c>
      <c r="G6" s="28">
        <f t="shared" si="2"/>
        <v>1.0909090909090908</v>
      </c>
      <c r="H6" s="39">
        <v>1</v>
      </c>
      <c r="I6" s="39">
        <v>15</v>
      </c>
    </row>
    <row r="7" spans="1:9" ht="18" customHeight="1">
      <c r="A7" s="50" t="s">
        <v>45</v>
      </c>
      <c r="B7" s="47">
        <v>2</v>
      </c>
      <c r="C7" s="47">
        <v>1</v>
      </c>
      <c r="D7" s="69">
        <v>0</v>
      </c>
      <c r="E7" s="28">
        <f t="shared" si="0"/>
        <v>1.6666666666666665</v>
      </c>
      <c r="F7" s="28">
        <f t="shared" si="1"/>
        <v>1.6666666666666665</v>
      </c>
      <c r="G7" s="28">
        <f t="shared" si="2"/>
        <v>1.2000000000000002</v>
      </c>
      <c r="H7" s="39">
        <v>1</v>
      </c>
      <c r="I7" s="39">
        <v>12</v>
      </c>
    </row>
    <row r="8" spans="1:9" ht="18" customHeight="1">
      <c r="A8" s="50" t="s">
        <v>53</v>
      </c>
      <c r="B8" s="47">
        <v>2</v>
      </c>
      <c r="C8" s="47">
        <v>1</v>
      </c>
      <c r="D8" s="69">
        <v>1</v>
      </c>
      <c r="E8" s="28">
        <f t="shared" si="0"/>
        <v>0.6666666666666666</v>
      </c>
      <c r="F8" s="28">
        <f t="shared" si="1"/>
        <v>1.6666666666666665</v>
      </c>
      <c r="G8" s="28">
        <f t="shared" si="2"/>
        <v>1.2000000000000002</v>
      </c>
      <c r="H8" s="39">
        <v>0</v>
      </c>
      <c r="I8" s="39">
        <v>12</v>
      </c>
    </row>
    <row r="9" spans="1:9" ht="18" customHeight="1">
      <c r="A9" s="50" t="s">
        <v>22</v>
      </c>
      <c r="B9" s="47">
        <v>5</v>
      </c>
      <c r="C9" s="47">
        <v>2</v>
      </c>
      <c r="D9" s="69">
        <v>2</v>
      </c>
      <c r="E9" s="28">
        <f t="shared" si="0"/>
        <v>1.5</v>
      </c>
      <c r="F9" s="28">
        <f t="shared" si="1"/>
        <v>3.5</v>
      </c>
      <c r="G9" s="28">
        <f t="shared" si="2"/>
        <v>1.4285714285714286</v>
      </c>
      <c r="H9" s="39">
        <v>1</v>
      </c>
      <c r="I9" s="39">
        <v>9</v>
      </c>
    </row>
    <row r="10" spans="1:9" ht="18" customHeight="1">
      <c r="A10" s="50" t="s">
        <v>46</v>
      </c>
      <c r="B10" s="47">
        <v>10</v>
      </c>
      <c r="C10" s="47">
        <v>4</v>
      </c>
      <c r="D10" s="69">
        <v>5</v>
      </c>
      <c r="E10" s="28">
        <f t="shared" si="0"/>
        <v>4.666666666666667</v>
      </c>
      <c r="F10" s="28">
        <f t="shared" si="1"/>
        <v>9.666666666666668</v>
      </c>
      <c r="G10" s="28">
        <f t="shared" si="2"/>
        <v>1.0344827586206895</v>
      </c>
      <c r="H10" s="39">
        <v>4</v>
      </c>
      <c r="I10" s="39">
        <v>12</v>
      </c>
    </row>
    <row r="11" spans="1:9" ht="18" customHeight="1">
      <c r="A11" s="50" t="s">
        <v>24</v>
      </c>
      <c r="B11" s="47">
        <v>1</v>
      </c>
      <c r="C11" s="47">
        <v>0</v>
      </c>
      <c r="D11" s="69">
        <v>0</v>
      </c>
      <c r="E11" s="28">
        <f t="shared" si="0"/>
        <v>1</v>
      </c>
      <c r="F11" s="28">
        <f t="shared" si="1"/>
        <v>1</v>
      </c>
      <c r="G11" s="28">
        <f t="shared" si="2"/>
        <v>1</v>
      </c>
      <c r="H11" s="39">
        <v>1</v>
      </c>
      <c r="I11" s="39">
        <v>0</v>
      </c>
    </row>
    <row r="12" spans="1:9" ht="18" customHeight="1">
      <c r="A12" s="50" t="s">
        <v>42</v>
      </c>
      <c r="B12" s="47">
        <v>2</v>
      </c>
      <c r="C12" s="47">
        <v>1</v>
      </c>
      <c r="D12" s="69">
        <v>0</v>
      </c>
      <c r="E12" s="28">
        <f t="shared" si="0"/>
        <v>1.5</v>
      </c>
      <c r="F12" s="28">
        <f t="shared" si="1"/>
        <v>1.5</v>
      </c>
      <c r="G12" s="28">
        <f t="shared" si="2"/>
        <v>1.3333333333333333</v>
      </c>
      <c r="H12" s="39">
        <v>1</v>
      </c>
      <c r="I12" s="39">
        <v>9</v>
      </c>
    </row>
    <row r="13" spans="1:9" ht="18" customHeight="1">
      <c r="A13" s="50" t="s">
        <v>43</v>
      </c>
      <c r="B13" s="47">
        <v>2</v>
      </c>
      <c r="C13" s="47">
        <v>0</v>
      </c>
      <c r="D13" s="69">
        <v>0</v>
      </c>
      <c r="E13" s="28">
        <f t="shared" si="0"/>
        <v>1.5</v>
      </c>
      <c r="F13" s="28">
        <f t="shared" si="1"/>
        <v>1.5</v>
      </c>
      <c r="G13" s="28">
        <f t="shared" si="2"/>
        <v>1.3333333333333333</v>
      </c>
      <c r="H13" s="39">
        <v>1</v>
      </c>
      <c r="I13" s="39">
        <v>9</v>
      </c>
    </row>
    <row r="14" spans="1:9" ht="18" customHeight="1">
      <c r="A14" s="50" t="s">
        <v>47</v>
      </c>
      <c r="B14" s="47">
        <v>8</v>
      </c>
      <c r="C14" s="47">
        <v>2</v>
      </c>
      <c r="D14" s="69">
        <v>2</v>
      </c>
      <c r="E14" s="28">
        <f t="shared" si="0"/>
        <v>4.5</v>
      </c>
      <c r="F14" s="28">
        <f t="shared" si="1"/>
        <v>6.5</v>
      </c>
      <c r="G14" s="28">
        <f t="shared" si="2"/>
        <v>1.2307692307692308</v>
      </c>
      <c r="H14" s="39">
        <v>4</v>
      </c>
      <c r="I14" s="39">
        <v>9</v>
      </c>
    </row>
    <row r="15" spans="1:9" ht="18" customHeight="1">
      <c r="A15" s="50" t="s">
        <v>50</v>
      </c>
      <c r="B15" s="47">
        <v>14</v>
      </c>
      <c r="C15" s="47">
        <v>3</v>
      </c>
      <c r="D15" s="69">
        <v>5</v>
      </c>
      <c r="E15" s="28">
        <f t="shared" si="0"/>
        <v>6</v>
      </c>
      <c r="F15" s="28">
        <f t="shared" si="1"/>
        <v>11</v>
      </c>
      <c r="G15" s="28">
        <f t="shared" si="2"/>
        <v>1.2727272727272727</v>
      </c>
      <c r="H15" s="39">
        <v>6</v>
      </c>
      <c r="I15" s="39">
        <v>0</v>
      </c>
    </row>
    <row r="16" spans="1:9" ht="18" customHeight="1">
      <c r="A16" s="50" t="s">
        <v>49</v>
      </c>
      <c r="B16" s="47">
        <v>2</v>
      </c>
      <c r="C16" s="47">
        <v>1</v>
      </c>
      <c r="D16" s="69">
        <v>0</v>
      </c>
      <c r="E16" s="28">
        <f t="shared" si="0"/>
        <v>1.5</v>
      </c>
      <c r="F16" s="28">
        <f t="shared" si="1"/>
        <v>1.5</v>
      </c>
      <c r="G16" s="28">
        <f t="shared" si="2"/>
        <v>1.3333333333333333</v>
      </c>
      <c r="H16" s="39">
        <v>1</v>
      </c>
      <c r="I16" s="39">
        <v>9</v>
      </c>
    </row>
    <row r="17" spans="1:9" ht="18" customHeight="1">
      <c r="A17" s="50" t="s">
        <v>28</v>
      </c>
      <c r="B17" s="47">
        <v>17</v>
      </c>
      <c r="C17" s="47">
        <v>4</v>
      </c>
      <c r="D17" s="69">
        <v>6</v>
      </c>
      <c r="E17" s="28">
        <f t="shared" si="0"/>
        <v>4.833333333333333</v>
      </c>
      <c r="F17" s="28">
        <f t="shared" si="1"/>
        <v>10.833333333333332</v>
      </c>
      <c r="G17" s="28">
        <f t="shared" si="2"/>
        <v>1.5692307692307694</v>
      </c>
      <c r="H17" s="39">
        <v>4</v>
      </c>
      <c r="I17" s="39">
        <v>15</v>
      </c>
    </row>
    <row r="18" spans="1:9" ht="18" customHeight="1">
      <c r="A18" s="50" t="s">
        <v>44</v>
      </c>
      <c r="B18" s="47">
        <v>2</v>
      </c>
      <c r="C18" s="47">
        <v>0</v>
      </c>
      <c r="D18" s="69">
        <v>0</v>
      </c>
      <c r="E18" s="28">
        <f t="shared" si="0"/>
        <v>1.6666666666666665</v>
      </c>
      <c r="F18" s="28">
        <f t="shared" si="1"/>
        <v>1.6666666666666665</v>
      </c>
      <c r="G18" s="28">
        <f t="shared" si="2"/>
        <v>1.2000000000000002</v>
      </c>
      <c r="H18" s="39">
        <v>1</v>
      </c>
      <c r="I18" s="39">
        <v>12</v>
      </c>
    </row>
    <row r="19" spans="1:9" ht="18" customHeight="1">
      <c r="A19" s="50" t="s">
        <v>48</v>
      </c>
      <c r="B19" s="47">
        <v>11</v>
      </c>
      <c r="C19" s="47">
        <v>5</v>
      </c>
      <c r="D19" s="69">
        <v>4</v>
      </c>
      <c r="E19" s="28">
        <f t="shared" si="0"/>
        <v>5</v>
      </c>
      <c r="F19" s="28">
        <f t="shared" si="1"/>
        <v>9</v>
      </c>
      <c r="G19" s="28">
        <f t="shared" si="2"/>
        <v>1.2222222222222223</v>
      </c>
      <c r="H19" s="39">
        <v>5</v>
      </c>
      <c r="I19" s="39">
        <v>0</v>
      </c>
    </row>
    <row r="20" spans="1:9" ht="18" customHeight="1">
      <c r="A20" s="50" t="s">
        <v>37</v>
      </c>
      <c r="B20" s="47">
        <v>17</v>
      </c>
      <c r="C20" s="47">
        <v>5</v>
      </c>
      <c r="D20" s="69">
        <v>7</v>
      </c>
      <c r="E20" s="28">
        <f t="shared" si="0"/>
        <v>8</v>
      </c>
      <c r="F20" s="28">
        <f t="shared" si="1"/>
        <v>15</v>
      </c>
      <c r="G20" s="28">
        <f t="shared" si="2"/>
        <v>1.1333333333333333</v>
      </c>
      <c r="H20" s="39">
        <v>8</v>
      </c>
      <c r="I20" s="39">
        <v>0</v>
      </c>
    </row>
    <row r="21" spans="1:9" ht="18" customHeight="1">
      <c r="A21" s="50" t="s">
        <v>31</v>
      </c>
      <c r="B21" s="47">
        <v>11</v>
      </c>
      <c r="C21" s="47">
        <v>7</v>
      </c>
      <c r="D21" s="69">
        <v>4</v>
      </c>
      <c r="E21" s="28">
        <f t="shared" si="0"/>
        <v>5.833333333333333</v>
      </c>
      <c r="F21" s="28">
        <f t="shared" si="1"/>
        <v>9.833333333333332</v>
      </c>
      <c r="G21" s="28">
        <f t="shared" si="2"/>
        <v>1.1186440677966103</v>
      </c>
      <c r="H21" s="39">
        <v>5</v>
      </c>
      <c r="I21" s="39">
        <v>15</v>
      </c>
    </row>
    <row r="22" spans="1:9" ht="18" customHeight="1">
      <c r="A22" s="50" t="s">
        <v>51</v>
      </c>
      <c r="B22" s="47">
        <v>10</v>
      </c>
      <c r="C22" s="47">
        <v>4</v>
      </c>
      <c r="D22" s="69">
        <v>4</v>
      </c>
      <c r="E22" s="28">
        <f t="shared" si="0"/>
        <v>5</v>
      </c>
      <c r="F22" s="28">
        <f t="shared" si="1"/>
        <v>9</v>
      </c>
      <c r="G22" s="28">
        <f t="shared" si="2"/>
        <v>1.1111111111111112</v>
      </c>
      <c r="H22" s="39">
        <v>5</v>
      </c>
      <c r="I22" s="39">
        <v>0</v>
      </c>
    </row>
    <row r="23" spans="1:9" ht="18" customHeight="1">
      <c r="A23" s="50" t="s">
        <v>33</v>
      </c>
      <c r="B23" s="47">
        <v>6</v>
      </c>
      <c r="C23" s="47">
        <v>1</v>
      </c>
      <c r="D23" s="69">
        <v>2</v>
      </c>
      <c r="E23" s="28">
        <f t="shared" si="0"/>
        <v>4.333333333333333</v>
      </c>
      <c r="F23" s="28">
        <f t="shared" si="1"/>
        <v>6.333333333333333</v>
      </c>
      <c r="G23" s="28">
        <f t="shared" si="2"/>
        <v>0.9473684210526316</v>
      </c>
      <c r="H23" s="39">
        <v>4</v>
      </c>
      <c r="I23" s="39">
        <v>6</v>
      </c>
    </row>
    <row r="24" spans="1:9" ht="18" customHeight="1" thickBot="1">
      <c r="A24" s="50" t="s">
        <v>52</v>
      </c>
      <c r="B24" s="47">
        <v>11</v>
      </c>
      <c r="C24" s="47">
        <v>4</v>
      </c>
      <c r="D24" s="69">
        <v>6</v>
      </c>
      <c r="E24" s="28">
        <f t="shared" si="0"/>
        <v>1.5</v>
      </c>
      <c r="F24" s="28">
        <f t="shared" si="1"/>
        <v>7.5</v>
      </c>
      <c r="G24" s="28">
        <f t="shared" si="2"/>
        <v>1.4666666666666666</v>
      </c>
      <c r="H24" s="39">
        <v>1</v>
      </c>
      <c r="I24" s="39">
        <v>9</v>
      </c>
    </row>
    <row r="25" spans="1:9" s="33" customFormat="1" ht="19.5" thickBot="1">
      <c r="A25" s="29" t="s">
        <v>4</v>
      </c>
      <c r="B25" s="30">
        <f>SUM(B3:B24)</f>
        <v>145</v>
      </c>
      <c r="C25" s="30">
        <f>SUM(C3:C24)</f>
        <v>49</v>
      </c>
      <c r="D25" s="31">
        <f>SUM(D3:D24)</f>
        <v>52</v>
      </c>
      <c r="E25" s="24">
        <f>SUM(E3:E24)</f>
        <v>67.33333333333333</v>
      </c>
      <c r="F25" s="31">
        <f>SUM(F3:F24)</f>
        <v>119.33333333333331</v>
      </c>
      <c r="G25" s="32">
        <f>B25/F25</f>
        <v>1.2150837988826817</v>
      </c>
      <c r="H25" s="40">
        <f>SUM(H3:H24)</f>
        <v>58</v>
      </c>
      <c r="I25" s="40">
        <f>SUM(I3:I24)</f>
        <v>168</v>
      </c>
    </row>
    <row r="26" spans="3:9" ht="15">
      <c r="C26" s="6"/>
      <c r="D26" s="6"/>
      <c r="E26" s="6"/>
      <c r="H26" s="41"/>
      <c r="I26" s="41"/>
    </row>
    <row r="27" spans="3:9" ht="15">
      <c r="C27" s="6"/>
      <c r="D27" s="6"/>
      <c r="E27" s="6"/>
      <c r="H27" s="41"/>
      <c r="I27" s="41"/>
    </row>
    <row r="28" spans="3:9" ht="15">
      <c r="C28" s="6"/>
      <c r="D28" s="6"/>
      <c r="E28" s="6"/>
      <c r="H28" s="41"/>
      <c r="I28" s="41"/>
    </row>
    <row r="29" spans="3:9" ht="15">
      <c r="C29" s="7"/>
      <c r="D29" s="7"/>
      <c r="E29" s="7"/>
      <c r="H29" s="42"/>
      <c r="I29" s="42"/>
    </row>
    <row r="30" spans="3:9" ht="15">
      <c r="C30" s="7"/>
      <c r="D30" s="7"/>
      <c r="E30" s="7"/>
      <c r="H30" s="42"/>
      <c r="I30" s="42"/>
    </row>
    <row r="31" spans="3:9" ht="15">
      <c r="C31" s="7"/>
      <c r="D31" s="7"/>
      <c r="E31" s="7"/>
      <c r="H31" s="42"/>
      <c r="I31" s="42"/>
    </row>
    <row r="32" spans="3:9" ht="15">
      <c r="C32" s="7"/>
      <c r="D32" s="7"/>
      <c r="E32" s="7"/>
      <c r="H32" s="42"/>
      <c r="I32" s="42"/>
    </row>
    <row r="33" spans="3:9" ht="15">
      <c r="C33" s="7"/>
      <c r="D33" s="7"/>
      <c r="E33" s="7"/>
      <c r="H33" s="42"/>
      <c r="I33" s="42"/>
    </row>
    <row r="34" spans="3:9" ht="15">
      <c r="C34" s="6"/>
      <c r="D34" s="6"/>
      <c r="E34" s="6"/>
      <c r="H34" s="41"/>
      <c r="I34" s="41"/>
    </row>
    <row r="35" spans="3:9" ht="15">
      <c r="C35" s="6"/>
      <c r="D35" s="6"/>
      <c r="E35" s="6"/>
      <c r="H35" s="41"/>
      <c r="I35" s="41"/>
    </row>
    <row r="36" spans="3:9" ht="15">
      <c r="C36" s="6"/>
      <c r="D36" s="6"/>
      <c r="E36" s="6"/>
      <c r="H36" s="41"/>
      <c r="I36" s="41"/>
    </row>
    <row r="37" spans="3:9" ht="15">
      <c r="C37" s="6"/>
      <c r="D37" s="6"/>
      <c r="E37" s="6"/>
      <c r="H37" s="41"/>
      <c r="I37" s="41"/>
    </row>
    <row r="38" spans="3:9" ht="14.25">
      <c r="C38" s="8"/>
      <c r="D38" s="8"/>
      <c r="E38" s="8"/>
      <c r="H38" s="43"/>
      <c r="I38" s="43"/>
    </row>
    <row r="40" ht="12.75">
      <c r="A40" s="3"/>
    </row>
  </sheetData>
  <sheetProtection/>
  <mergeCells count="2">
    <mergeCell ref="H1:I1"/>
    <mergeCell ref="A1:F1"/>
  </mergeCells>
  <printOptions/>
  <pageMargins left="1.51" right="0.75" top="0.87" bottom="0.16" header="0.42" footer="0.2"/>
  <pageSetup horizontalDpi="600" verticalDpi="600" orientation="landscape" paperSize="9" scale="58" r:id="rId1"/>
  <headerFooter alignWithMargins="0">
    <oddHeader>&amp;C&amp;"Palace Script MT,Normale"&amp;20Ufficio Scolastico Territoriale di Lucca e Massa Carrara - sede di Massa</oddHeader>
  </headerFooter>
  <rowBreaks count="1" manualBreakCount="1">
    <brk id="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7">
      <pane xSplit="1" topLeftCell="B1" activePane="topRight" state="frozen"/>
      <selection pane="topLeft" activeCell="A1" sqref="A1"/>
      <selection pane="topRight" activeCell="A31" sqref="A31"/>
    </sheetView>
  </sheetViews>
  <sheetFormatPr defaultColWidth="9.140625" defaultRowHeight="12.75"/>
  <cols>
    <col min="1" max="1" width="37.7109375" style="0" bestFit="1" customWidth="1"/>
    <col min="2" max="4" width="15.00390625" style="0" customWidth="1"/>
    <col min="5" max="5" width="15.140625" style="0" bestFit="1" customWidth="1"/>
    <col min="6" max="6" width="9.421875" style="0" bestFit="1" customWidth="1"/>
    <col min="7" max="7" width="22.7109375" style="0" bestFit="1" customWidth="1"/>
    <col min="8" max="9" width="8.8515625" style="0" customWidth="1"/>
  </cols>
  <sheetData>
    <row r="1" spans="1:9" ht="17.25" customHeight="1" thickBot="1">
      <c r="A1" s="64" t="s">
        <v>16</v>
      </c>
      <c r="B1" s="64"/>
      <c r="C1" s="64"/>
      <c r="D1" s="64"/>
      <c r="E1" s="64"/>
      <c r="F1" s="64"/>
      <c r="H1" s="63" t="s">
        <v>10</v>
      </c>
      <c r="I1" s="63"/>
    </row>
    <row r="2" spans="1:9" s="17" customFormat="1" ht="22.5" customHeight="1" thickBot="1">
      <c r="A2" s="1" t="s">
        <v>1</v>
      </c>
      <c r="B2" s="2" t="s">
        <v>13</v>
      </c>
      <c r="C2" s="5" t="s">
        <v>3</v>
      </c>
      <c r="D2" s="12" t="s">
        <v>2</v>
      </c>
      <c r="E2" s="56" t="s">
        <v>0</v>
      </c>
      <c r="F2" s="15" t="s">
        <v>7</v>
      </c>
      <c r="G2" s="16" t="s">
        <v>6</v>
      </c>
      <c r="H2" s="34" t="s">
        <v>8</v>
      </c>
      <c r="I2" s="34" t="s">
        <v>9</v>
      </c>
    </row>
    <row r="3" spans="1:9" ht="15.75" customHeight="1">
      <c r="A3" s="51" t="s">
        <v>66</v>
      </c>
      <c r="B3" s="47">
        <v>5</v>
      </c>
      <c r="C3" s="47">
        <v>0</v>
      </c>
      <c r="D3" s="55">
        <v>1</v>
      </c>
      <c r="E3" s="58">
        <v>1.5</v>
      </c>
      <c r="F3" s="14">
        <f>D3+E3</f>
        <v>2.5</v>
      </c>
      <c r="G3" s="14">
        <f>B3/F3</f>
        <v>2</v>
      </c>
      <c r="H3" s="35">
        <f>TRUNC(F3,0)</f>
        <v>2</v>
      </c>
      <c r="I3" s="35">
        <f>(F3-H3)*18</f>
        <v>9</v>
      </c>
    </row>
    <row r="4" spans="1:9" ht="15.75" customHeight="1">
      <c r="A4" s="51" t="s">
        <v>76</v>
      </c>
      <c r="B4" s="47">
        <v>14</v>
      </c>
      <c r="C4" s="47">
        <v>7</v>
      </c>
      <c r="D4" s="55">
        <v>4</v>
      </c>
      <c r="E4" s="58">
        <v>7</v>
      </c>
      <c r="F4" s="14">
        <f aca="true" t="shared" si="0" ref="F4:F23">D4+E4</f>
        <v>11</v>
      </c>
      <c r="G4" s="14">
        <f aca="true" t="shared" si="1" ref="G4:G25">B4/F4</f>
        <v>1.2727272727272727</v>
      </c>
      <c r="H4" s="35">
        <f aca="true" t="shared" si="2" ref="H4:H25">TRUNC(F4,0)</f>
        <v>11</v>
      </c>
      <c r="I4" s="35">
        <f aca="true" t="shared" si="3" ref="I4:I25">(F4-H4)*18</f>
        <v>0</v>
      </c>
    </row>
    <row r="5" spans="1:9" ht="15.75" customHeight="1">
      <c r="A5" s="53" t="s">
        <v>61</v>
      </c>
      <c r="B5" s="53">
        <v>27</v>
      </c>
      <c r="C5" s="53">
        <v>4</v>
      </c>
      <c r="D5" s="55">
        <v>11</v>
      </c>
      <c r="E5" s="58">
        <f>7+6/18</f>
        <v>7.333333333333333</v>
      </c>
      <c r="F5" s="14">
        <f t="shared" si="0"/>
        <v>18.333333333333332</v>
      </c>
      <c r="G5" s="14">
        <f t="shared" si="1"/>
        <v>1.4727272727272729</v>
      </c>
      <c r="H5" s="35">
        <f t="shared" si="2"/>
        <v>18</v>
      </c>
      <c r="I5" s="35">
        <f t="shared" si="3"/>
        <v>5.999999999999979</v>
      </c>
    </row>
    <row r="6" spans="1:9" ht="15.75" customHeight="1">
      <c r="A6" s="53" t="s">
        <v>62</v>
      </c>
      <c r="B6" s="47">
        <v>15</v>
      </c>
      <c r="C6" s="47">
        <v>4</v>
      </c>
      <c r="D6" s="55">
        <v>3</v>
      </c>
      <c r="E6" s="59">
        <v>8.5</v>
      </c>
      <c r="F6" s="14">
        <f t="shared" si="0"/>
        <v>11.5</v>
      </c>
      <c r="G6" s="14">
        <f t="shared" si="1"/>
        <v>1.3043478260869565</v>
      </c>
      <c r="H6" s="35">
        <f t="shared" si="2"/>
        <v>11</v>
      </c>
      <c r="I6" s="35">
        <f t="shared" si="3"/>
        <v>9</v>
      </c>
    </row>
    <row r="7" spans="1:9" ht="15.75" customHeight="1">
      <c r="A7" s="53" t="s">
        <v>55</v>
      </c>
      <c r="B7" s="47">
        <v>1</v>
      </c>
      <c r="C7" s="47">
        <v>0</v>
      </c>
      <c r="D7" s="55">
        <v>0</v>
      </c>
      <c r="E7" s="59">
        <v>0.5</v>
      </c>
      <c r="F7" s="14">
        <f t="shared" si="0"/>
        <v>0.5</v>
      </c>
      <c r="G7" s="14">
        <f t="shared" si="1"/>
        <v>2</v>
      </c>
      <c r="H7" s="35">
        <f t="shared" si="2"/>
        <v>0</v>
      </c>
      <c r="I7" s="35">
        <f t="shared" si="3"/>
        <v>9</v>
      </c>
    </row>
    <row r="8" spans="1:9" ht="15.75" customHeight="1">
      <c r="A8" s="53" t="s">
        <v>63</v>
      </c>
      <c r="B8" s="47">
        <v>18</v>
      </c>
      <c r="C8" s="47">
        <v>3</v>
      </c>
      <c r="D8" s="55">
        <v>4</v>
      </c>
      <c r="E8" s="59">
        <v>8.5</v>
      </c>
      <c r="F8" s="14">
        <f t="shared" si="0"/>
        <v>12.5</v>
      </c>
      <c r="G8" s="14">
        <f t="shared" si="1"/>
        <v>1.44</v>
      </c>
      <c r="H8" s="35">
        <f t="shared" si="2"/>
        <v>12</v>
      </c>
      <c r="I8" s="35">
        <f t="shared" si="3"/>
        <v>9</v>
      </c>
    </row>
    <row r="9" spans="1:9" ht="15.75" customHeight="1">
      <c r="A9" s="53" t="s">
        <v>56</v>
      </c>
      <c r="B9" s="47">
        <v>12</v>
      </c>
      <c r="C9" s="47">
        <v>4</v>
      </c>
      <c r="D9" s="55">
        <v>5</v>
      </c>
      <c r="E9" s="59">
        <f>4+3/18</f>
        <v>4.166666666666667</v>
      </c>
      <c r="F9" s="14">
        <f t="shared" si="0"/>
        <v>9.166666666666668</v>
      </c>
      <c r="G9" s="14">
        <f t="shared" si="1"/>
        <v>1.3090909090909089</v>
      </c>
      <c r="H9" s="35">
        <f t="shared" si="2"/>
        <v>9</v>
      </c>
      <c r="I9" s="35">
        <f t="shared" si="3"/>
        <v>3.0000000000000213</v>
      </c>
    </row>
    <row r="10" spans="1:9" ht="15.75" customHeight="1">
      <c r="A10" s="51" t="s">
        <v>73</v>
      </c>
      <c r="B10" s="47">
        <v>3</v>
      </c>
      <c r="C10" s="47">
        <v>2</v>
      </c>
      <c r="D10" s="55">
        <v>0.5</v>
      </c>
      <c r="E10" s="59">
        <v>2</v>
      </c>
      <c r="F10" s="14">
        <f t="shared" si="0"/>
        <v>2.5</v>
      </c>
      <c r="G10" s="14">
        <f t="shared" si="1"/>
        <v>1.2</v>
      </c>
      <c r="H10" s="35">
        <f t="shared" si="2"/>
        <v>2</v>
      </c>
      <c r="I10" s="35">
        <f t="shared" si="3"/>
        <v>9</v>
      </c>
    </row>
    <row r="11" spans="1:9" ht="15.75" customHeight="1">
      <c r="A11" s="51" t="s">
        <v>74</v>
      </c>
      <c r="B11" s="47">
        <v>2</v>
      </c>
      <c r="C11" s="47">
        <v>1</v>
      </c>
      <c r="D11" s="55">
        <v>1</v>
      </c>
      <c r="E11" s="59">
        <v>1</v>
      </c>
      <c r="F11" s="14">
        <f t="shared" si="0"/>
        <v>2</v>
      </c>
      <c r="G11" s="14">
        <f t="shared" si="1"/>
        <v>1</v>
      </c>
      <c r="H11" s="35">
        <f t="shared" si="2"/>
        <v>2</v>
      </c>
      <c r="I11" s="35">
        <f t="shared" si="3"/>
        <v>0</v>
      </c>
    </row>
    <row r="12" spans="1:9" ht="15.75" customHeight="1">
      <c r="A12" s="51" t="s">
        <v>75</v>
      </c>
      <c r="B12" s="47">
        <v>3</v>
      </c>
      <c r="C12" s="47">
        <v>2</v>
      </c>
      <c r="D12" s="55">
        <v>2.5</v>
      </c>
      <c r="E12" s="59">
        <v>1</v>
      </c>
      <c r="F12" s="14">
        <f t="shared" si="0"/>
        <v>3.5</v>
      </c>
      <c r="G12" s="14">
        <f t="shared" si="1"/>
        <v>0.8571428571428571</v>
      </c>
      <c r="H12" s="35">
        <f t="shared" si="2"/>
        <v>3</v>
      </c>
      <c r="I12" s="35">
        <f t="shared" si="3"/>
        <v>9</v>
      </c>
    </row>
    <row r="13" spans="1:9" ht="15.75" customHeight="1">
      <c r="A13" s="47" t="s">
        <v>67</v>
      </c>
      <c r="B13" s="47">
        <v>5</v>
      </c>
      <c r="C13" s="47">
        <v>0</v>
      </c>
      <c r="D13" s="55">
        <v>4</v>
      </c>
      <c r="E13" s="59">
        <v>0</v>
      </c>
      <c r="F13" s="14">
        <f t="shared" si="0"/>
        <v>4</v>
      </c>
      <c r="G13" s="14">
        <f t="shared" si="1"/>
        <v>1.25</v>
      </c>
      <c r="H13" s="35">
        <f t="shared" si="2"/>
        <v>4</v>
      </c>
      <c r="I13" s="35">
        <f t="shared" si="3"/>
        <v>0</v>
      </c>
    </row>
    <row r="14" spans="1:9" ht="15.75" customHeight="1">
      <c r="A14" s="47" t="s">
        <v>64</v>
      </c>
      <c r="B14" s="47">
        <v>10</v>
      </c>
      <c r="C14" s="47">
        <v>5</v>
      </c>
      <c r="D14" s="55">
        <v>6</v>
      </c>
      <c r="E14" s="59">
        <v>1</v>
      </c>
      <c r="F14" s="14">
        <f t="shared" si="0"/>
        <v>7</v>
      </c>
      <c r="G14" s="14">
        <f t="shared" si="1"/>
        <v>1.4285714285714286</v>
      </c>
      <c r="H14" s="35">
        <f t="shared" si="2"/>
        <v>7</v>
      </c>
      <c r="I14" s="35">
        <f t="shared" si="3"/>
        <v>0</v>
      </c>
    </row>
    <row r="15" spans="1:9" ht="15.75" customHeight="1">
      <c r="A15" s="47" t="s">
        <v>65</v>
      </c>
      <c r="B15" s="47">
        <v>5</v>
      </c>
      <c r="C15" s="47">
        <v>0</v>
      </c>
      <c r="D15" s="55">
        <v>1</v>
      </c>
      <c r="E15" s="59">
        <v>1</v>
      </c>
      <c r="F15" s="14">
        <f t="shared" si="0"/>
        <v>2</v>
      </c>
      <c r="G15" s="14">
        <f t="shared" si="1"/>
        <v>2.5</v>
      </c>
      <c r="H15" s="35">
        <f t="shared" si="2"/>
        <v>2</v>
      </c>
      <c r="I15" s="35">
        <f t="shared" si="3"/>
        <v>0</v>
      </c>
    </row>
    <row r="16" spans="1:9" ht="15.75" customHeight="1">
      <c r="A16" s="51" t="s">
        <v>68</v>
      </c>
      <c r="B16" s="47">
        <v>4</v>
      </c>
      <c r="C16" s="47">
        <v>2</v>
      </c>
      <c r="D16" s="55">
        <v>1</v>
      </c>
      <c r="E16" s="59">
        <v>2.5</v>
      </c>
      <c r="F16" s="14">
        <f t="shared" si="0"/>
        <v>3.5</v>
      </c>
      <c r="G16" s="14">
        <f t="shared" si="1"/>
        <v>1.1428571428571428</v>
      </c>
      <c r="H16" s="35">
        <f t="shared" si="2"/>
        <v>3</v>
      </c>
      <c r="I16" s="35">
        <f t="shared" si="3"/>
        <v>9</v>
      </c>
    </row>
    <row r="17" spans="1:9" ht="15.75" customHeight="1">
      <c r="A17" s="52" t="s">
        <v>69</v>
      </c>
      <c r="B17" s="47">
        <v>5</v>
      </c>
      <c r="C17" s="47">
        <v>1</v>
      </c>
      <c r="D17" s="55">
        <v>3</v>
      </c>
      <c r="E17" s="59">
        <v>0</v>
      </c>
      <c r="F17" s="14">
        <f t="shared" si="0"/>
        <v>3</v>
      </c>
      <c r="G17" s="14">
        <f t="shared" si="1"/>
        <v>1.6666666666666667</v>
      </c>
      <c r="H17" s="35">
        <f t="shared" si="2"/>
        <v>3</v>
      </c>
      <c r="I17" s="35">
        <f t="shared" si="3"/>
        <v>0</v>
      </c>
    </row>
    <row r="18" spans="1:9" ht="15.75" customHeight="1">
      <c r="A18" s="54" t="s">
        <v>70</v>
      </c>
      <c r="B18" s="53">
        <v>24</v>
      </c>
      <c r="C18" s="53">
        <v>3</v>
      </c>
      <c r="D18" s="55">
        <v>8</v>
      </c>
      <c r="E18" s="59">
        <f>7+14/18</f>
        <v>7.777777777777778</v>
      </c>
      <c r="F18" s="14">
        <f t="shared" si="0"/>
        <v>15.777777777777779</v>
      </c>
      <c r="G18" s="14">
        <f t="shared" si="1"/>
        <v>1.5211267605633803</v>
      </c>
      <c r="H18" s="35">
        <f t="shared" si="2"/>
        <v>15</v>
      </c>
      <c r="I18" s="35">
        <f t="shared" si="3"/>
        <v>14.000000000000014</v>
      </c>
    </row>
    <row r="19" spans="1:9" ht="15.75" customHeight="1">
      <c r="A19" s="52" t="s">
        <v>71</v>
      </c>
      <c r="B19" s="47">
        <v>9</v>
      </c>
      <c r="C19" s="47">
        <v>2</v>
      </c>
      <c r="D19" s="55">
        <v>4</v>
      </c>
      <c r="E19" s="59">
        <v>3</v>
      </c>
      <c r="F19" s="14">
        <f t="shared" si="0"/>
        <v>7</v>
      </c>
      <c r="G19" s="14">
        <f t="shared" si="1"/>
        <v>1.2857142857142858</v>
      </c>
      <c r="H19" s="35">
        <f t="shared" si="2"/>
        <v>7</v>
      </c>
      <c r="I19" s="35">
        <f t="shared" si="3"/>
        <v>0</v>
      </c>
    </row>
    <row r="20" spans="1:9" ht="15.75" customHeight="1">
      <c r="A20" s="47" t="s">
        <v>54</v>
      </c>
      <c r="B20" s="47">
        <v>2</v>
      </c>
      <c r="C20" s="47">
        <v>1</v>
      </c>
      <c r="D20" s="55">
        <v>1</v>
      </c>
      <c r="E20" s="59">
        <f>6/18</f>
        <v>0.3333333333333333</v>
      </c>
      <c r="F20" s="14">
        <f t="shared" si="0"/>
        <v>1.3333333333333333</v>
      </c>
      <c r="G20" s="14">
        <f t="shared" si="1"/>
        <v>1.5</v>
      </c>
      <c r="H20" s="35">
        <f t="shared" si="2"/>
        <v>1</v>
      </c>
      <c r="I20" s="35">
        <f t="shared" si="3"/>
        <v>5.999999999999998</v>
      </c>
    </row>
    <row r="21" spans="1:9" ht="15.75" customHeight="1">
      <c r="A21" s="47" t="s">
        <v>57</v>
      </c>
      <c r="B21" s="47">
        <v>3</v>
      </c>
      <c r="C21" s="47">
        <v>1</v>
      </c>
      <c r="D21" s="55">
        <v>1</v>
      </c>
      <c r="E21" s="59">
        <f>1+6/18</f>
        <v>1.3333333333333333</v>
      </c>
      <c r="F21" s="14">
        <f t="shared" si="0"/>
        <v>2.333333333333333</v>
      </c>
      <c r="G21" s="14">
        <f t="shared" si="1"/>
        <v>1.2857142857142858</v>
      </c>
      <c r="H21" s="35">
        <f t="shared" si="2"/>
        <v>2</v>
      </c>
      <c r="I21" s="35">
        <f t="shared" si="3"/>
        <v>5.999999999999995</v>
      </c>
    </row>
    <row r="22" spans="1:9" ht="15.75" customHeight="1">
      <c r="A22" s="51" t="s">
        <v>72</v>
      </c>
      <c r="B22" s="47">
        <v>5</v>
      </c>
      <c r="C22" s="47">
        <v>2</v>
      </c>
      <c r="D22" s="55">
        <v>1</v>
      </c>
      <c r="E22" s="59">
        <v>3</v>
      </c>
      <c r="F22" s="14">
        <f t="shared" si="0"/>
        <v>4</v>
      </c>
      <c r="G22" s="14">
        <f t="shared" si="1"/>
        <v>1.25</v>
      </c>
      <c r="H22" s="35">
        <f t="shared" si="2"/>
        <v>4</v>
      </c>
      <c r="I22" s="35">
        <f t="shared" si="3"/>
        <v>0</v>
      </c>
    </row>
    <row r="23" spans="1:9" ht="15.75" customHeight="1">
      <c r="A23" s="47" t="s">
        <v>58</v>
      </c>
      <c r="B23" s="47">
        <v>2</v>
      </c>
      <c r="C23" s="47">
        <v>0</v>
      </c>
      <c r="D23" s="55">
        <v>0</v>
      </c>
      <c r="E23" s="59">
        <v>1</v>
      </c>
      <c r="F23" s="14">
        <f t="shared" si="0"/>
        <v>1</v>
      </c>
      <c r="G23" s="14">
        <f t="shared" si="1"/>
        <v>2</v>
      </c>
      <c r="H23" s="35">
        <f t="shared" si="2"/>
        <v>1</v>
      </c>
      <c r="I23" s="35">
        <f t="shared" si="3"/>
        <v>0</v>
      </c>
    </row>
    <row r="24" spans="1:9" ht="15.75" customHeight="1">
      <c r="A24" s="47" t="s">
        <v>59</v>
      </c>
      <c r="B24" s="47">
        <v>1</v>
      </c>
      <c r="C24" s="47">
        <v>1</v>
      </c>
      <c r="D24" s="55">
        <v>0</v>
      </c>
      <c r="E24" s="59">
        <v>1</v>
      </c>
      <c r="F24" s="14">
        <f>D24+E24</f>
        <v>1</v>
      </c>
      <c r="G24" s="14">
        <f t="shared" si="1"/>
        <v>1</v>
      </c>
      <c r="H24" s="35">
        <f t="shared" si="2"/>
        <v>1</v>
      </c>
      <c r="I24" s="35">
        <f t="shared" si="3"/>
        <v>0</v>
      </c>
    </row>
    <row r="25" spans="1:9" ht="15.75" customHeight="1" thickBot="1">
      <c r="A25" s="47" t="s">
        <v>60</v>
      </c>
      <c r="B25" s="47">
        <v>61</v>
      </c>
      <c r="C25" s="47">
        <v>12</v>
      </c>
      <c r="D25" s="55">
        <v>20</v>
      </c>
      <c r="E25" s="58">
        <f>16+13/18</f>
        <v>16.72222222222222</v>
      </c>
      <c r="F25" s="14">
        <f>D25+E25</f>
        <v>36.72222222222222</v>
      </c>
      <c r="G25" s="14">
        <f t="shared" si="1"/>
        <v>1.6611195158850227</v>
      </c>
      <c r="H25" s="35">
        <f t="shared" si="2"/>
        <v>36</v>
      </c>
      <c r="I25" s="35">
        <f t="shared" si="3"/>
        <v>12.999999999999986</v>
      </c>
    </row>
    <row r="26" spans="1:9" s="22" customFormat="1" ht="18.75" thickBot="1">
      <c r="A26" s="18" t="s">
        <v>4</v>
      </c>
      <c r="B26" s="20">
        <f>SUM(B3:B25)</f>
        <v>236</v>
      </c>
      <c r="C26" s="20">
        <f>SUM(C3:C25)</f>
        <v>57</v>
      </c>
      <c r="D26" s="20">
        <f>SUM(D3:D25)</f>
        <v>82</v>
      </c>
      <c r="E26" s="57">
        <f>SUM(E3:E25)</f>
        <v>80.16666666666666</v>
      </c>
      <c r="F26" s="20">
        <f>SUM(F3:F25)</f>
        <v>162.16666666666666</v>
      </c>
      <c r="G26" s="21">
        <f>B26/F26</f>
        <v>1.4552929085303188</v>
      </c>
      <c r="H26" s="36">
        <f>SUM(H3:H25)</f>
        <v>156</v>
      </c>
      <c r="I26" s="36">
        <f>SUM(I3:I25)</f>
        <v>111</v>
      </c>
    </row>
    <row r="27" ht="12.75">
      <c r="I27" s="60"/>
    </row>
  </sheetData>
  <sheetProtection/>
  <mergeCells count="2">
    <mergeCell ref="A1:F1"/>
    <mergeCell ref="H1:I1"/>
  </mergeCells>
  <printOptions/>
  <pageMargins left="0.75" right="0.75" top="1" bottom="1" header="0.5" footer="0.5"/>
  <pageSetup fitToHeight="1" fitToWidth="1" horizontalDpi="600" verticalDpi="600" orientation="landscape" paperSize="9" scale="88" r:id="rId1"/>
  <headerFooter alignWithMargins="0">
    <oddHeader>&amp;C&amp;"Palace Script MT,Normale"&amp;20Ufficio Scolastico Territoriale di Lucca e Massa Carrara - sede di Massa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federico2407</cp:lastModifiedBy>
  <cp:lastPrinted>2016-09-01T20:55:38Z</cp:lastPrinted>
  <dcterms:created xsi:type="dcterms:W3CDTF">2008-06-11T11:16:14Z</dcterms:created>
  <dcterms:modified xsi:type="dcterms:W3CDTF">2016-09-02T14:17:43Z</dcterms:modified>
  <cp:category/>
  <cp:version/>
  <cp:contentType/>
  <cp:contentStatus/>
</cp:coreProperties>
</file>